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cy\Dropbox\Docs_darcy\SITE FINANÇASRS\"/>
    </mc:Choice>
  </mc:AlternateContent>
  <xr:revisionPtr revIDLastSave="0" documentId="13_ncr:1_{A736607B-F988-4CE9-B5AE-01C5C755FB47}" xr6:coauthVersionLast="46" xr6:coauthVersionMax="46" xr10:uidLastSave="{00000000-0000-0000-0000-000000000000}"/>
  <bookViews>
    <workbookView xWindow="-120" yWindow="-120" windowWidth="29040" windowHeight="15840" xr2:uid="{F67C4646-527A-4191-8633-90E6D39CF145}"/>
  </bookViews>
  <sheets>
    <sheet name="Planilh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0" i="2" l="1"/>
  <c r="L100" i="2"/>
  <c r="K100" i="2"/>
  <c r="J100" i="2"/>
  <c r="I100" i="2"/>
  <c r="H100" i="2"/>
  <c r="G100" i="2"/>
  <c r="F100" i="2"/>
  <c r="E100" i="2"/>
  <c r="D100" i="2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2" i="2"/>
  <c r="L72" i="2"/>
  <c r="K72" i="2"/>
  <c r="J72" i="2"/>
  <c r="I72" i="2"/>
  <c r="H72" i="2"/>
  <c r="G72" i="2"/>
  <c r="F72" i="2"/>
  <c r="E72" i="2"/>
  <c r="D72" i="2"/>
  <c r="C72" i="2"/>
  <c r="M71" i="2"/>
  <c r="L71" i="2"/>
  <c r="K71" i="2"/>
  <c r="J71" i="2"/>
  <c r="I71" i="2"/>
  <c r="H71" i="2"/>
  <c r="G71" i="2"/>
  <c r="F71" i="2"/>
  <c r="E71" i="2"/>
  <c r="D71" i="2"/>
  <c r="C71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68" i="2"/>
  <c r="L68" i="2"/>
  <c r="K68" i="2"/>
  <c r="J68" i="2"/>
  <c r="I68" i="2"/>
  <c r="H68" i="2"/>
  <c r="G68" i="2"/>
  <c r="F68" i="2"/>
  <c r="E68" i="2"/>
  <c r="D68" i="2"/>
  <c r="C68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3" i="2"/>
  <c r="L63" i="2"/>
  <c r="K63" i="2"/>
  <c r="J63" i="2"/>
  <c r="I63" i="2"/>
  <c r="H63" i="2"/>
  <c r="G63" i="2"/>
  <c r="F63" i="2"/>
  <c r="E63" i="2"/>
  <c r="D63" i="2"/>
  <c r="C63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</calcChain>
</file>

<file path=xl/sharedStrings.xml><?xml version="1.0" encoding="utf-8"?>
<sst xmlns="http://schemas.openxmlformats.org/spreadsheetml/2006/main" count="124" uniqueCount="56">
  <si>
    <t>Tabela 1. Dados financeiros dos estados</t>
  </si>
  <si>
    <t>Em R$ milhões correntes.</t>
  </si>
  <si>
    <t>ANO</t>
  </si>
  <si>
    <t>RCL</t>
  </si>
  <si>
    <t>RECEITAS DE</t>
  </si>
  <si>
    <t>CONTRIB.</t>
  </si>
  <si>
    <t xml:space="preserve">PREVIDÊNCIA </t>
  </si>
  <si>
    <t xml:space="preserve">PESSOAL E </t>
  </si>
  <si>
    <t>ODC</t>
  </si>
  <si>
    <t xml:space="preserve">SERVIÇO DA </t>
  </si>
  <si>
    <t>INVESTIMENTOS</t>
  </si>
  <si>
    <t>DESPESA</t>
  </si>
  <si>
    <t>RESULTADO</t>
  </si>
  <si>
    <t>CAPITAL</t>
  </si>
  <si>
    <t>SERVIDORES</t>
  </si>
  <si>
    <t>BRUTA</t>
  </si>
  <si>
    <t>ENC.SOCIAIS</t>
  </si>
  <si>
    <t>DÍVIDA</t>
  </si>
  <si>
    <t>TOTAL</t>
  </si>
  <si>
    <t>ORÇAMENTÁRIO</t>
  </si>
  <si>
    <t>PRIMÁRIO</t>
  </si>
  <si>
    <t xml:space="preserve">NOTA: A contribuição dos servidores está incluída na RCL e a previdência, na despesa com pessoal. </t>
  </si>
  <si>
    <t>Tabela 2. Dados financeiros dos estados</t>
  </si>
  <si>
    <t>Em R$ milhões constantes de 2019, pelo IPCA médio.</t>
  </si>
  <si>
    <t>Tabela 3. Dados financeiros dos estados (média de totais)</t>
  </si>
  <si>
    <t>Em % da RCL.</t>
  </si>
  <si>
    <t>FONTE: Tabela 1 ou 2.</t>
  </si>
  <si>
    <t>Tabela 4. Dados financeiros dos estados (média de médias).</t>
  </si>
  <si>
    <t>FONTE: Cálculos próprios.</t>
  </si>
  <si>
    <t xml:space="preserve">NOTA:  </t>
  </si>
  <si>
    <t xml:space="preserve">A diferença entre as tabelas 3 e 4 decorre da lei matemática de que o somatório de quocientes é diferente do quociente do somatório de seus termos. </t>
  </si>
  <si>
    <t xml:space="preserve">A Tabela 3 mostra a relação do valor absoluto de cada estado  dividido pela RCL total. Os estados maiores distorcem as médias dos menores. </t>
  </si>
  <si>
    <t xml:space="preserve">Já na Tabela 4 é calculada a relação de cada indicador com a RCL do Estado. </t>
  </si>
  <si>
    <t>Tabela 3</t>
  </si>
  <si>
    <t>Em cada ano, para cada indicador</t>
  </si>
  <si>
    <t>Onde:</t>
  </si>
  <si>
    <t>∑ Xi</t>
  </si>
  <si>
    <t>R = razão indicador/RCL</t>
  </si>
  <si>
    <t>R=</t>
  </si>
  <si>
    <t>i=1</t>
  </si>
  <si>
    <t>X = Qualquer indicador</t>
  </si>
  <si>
    <t>Y =  RCL</t>
  </si>
  <si>
    <t>∑ Yi</t>
  </si>
  <si>
    <t>i=cada estado</t>
  </si>
  <si>
    <t>1=1</t>
  </si>
  <si>
    <t>Tabela 4</t>
  </si>
  <si>
    <t>∑ Xi/Yi</t>
  </si>
  <si>
    <t>FONTE: Até 2009: STN -, Execução Orçamentária dos Estados.  2010-2018: levantamento junto aos RREOs dos estados; 2019 em diante: STN - SICONFI.</t>
  </si>
  <si>
    <t>Média</t>
  </si>
  <si>
    <t>Razão média do período para ambas as situações:</t>
  </si>
  <si>
    <t>RM = Razão média do período</t>
  </si>
  <si>
    <t>∑ Rt</t>
  </si>
  <si>
    <t>R= Razão anual</t>
  </si>
  <si>
    <t>RM</t>
  </si>
  <si>
    <t>t=1</t>
  </si>
  <si>
    <t>t = Períodos num total de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</si>
</sst>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_-;_-@_-"/>
    <numFmt numFmtId="165" formatCode="#,##0.0"/>
    <numFmt numFmtId="166" formatCode="_-* #,##0.0_-;\-* #,##0.0_-;_-* &quot;-&quot;??_-;_-@_-"/>
    <numFmt numFmtId="167" formatCode="#,##0.0_ ;\-#,##0.0\ 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2" xfId="0" applyBorder="1"/>
    <xf numFmtId="165" fontId="0" fillId="0" borderId="2" xfId="0" applyNumberFormat="1" applyBorder="1"/>
    <xf numFmtId="0" fontId="0" fillId="0" borderId="0" xfId="0" applyAlignment="1">
      <alignment horizontal="center"/>
    </xf>
    <xf numFmtId="167" fontId="0" fillId="0" borderId="0" xfId="0" applyNumberFormat="1"/>
    <xf numFmtId="168" fontId="0" fillId="0" borderId="0" xfId="2" applyNumberFormat="1" applyFont="1"/>
    <xf numFmtId="168" fontId="2" fillId="0" borderId="2" xfId="0" applyNumberFormat="1" applyFont="1" applyBorder="1"/>
    <xf numFmtId="43" fontId="0" fillId="0" borderId="0" xfId="1" applyFont="1"/>
    <xf numFmtId="168" fontId="2" fillId="0" borderId="2" xfId="2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8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F9800-3D5B-46FF-A9C6-27F6AF65FABC}">
  <dimension ref="B5:O119"/>
  <sheetViews>
    <sheetView tabSelected="1" workbookViewId="0">
      <selection activeCell="F126" sqref="F126"/>
    </sheetView>
  </sheetViews>
  <sheetFormatPr defaultRowHeight="15" x14ac:dyDescent="0.25"/>
  <cols>
    <col min="3" max="3" width="11.140625" customWidth="1"/>
    <col min="4" max="4" width="11.85546875" bestFit="1" customWidth="1"/>
    <col min="5" max="5" width="14" customWidth="1"/>
    <col min="6" max="6" width="13.42578125" bestFit="1" customWidth="1"/>
    <col min="7" max="7" width="12.140625" bestFit="1" customWidth="1"/>
    <col min="8" max="8" width="10.28515625" bestFit="1" customWidth="1"/>
    <col min="9" max="9" width="12" bestFit="1" customWidth="1"/>
    <col min="10" max="10" width="15.7109375" bestFit="1" customWidth="1"/>
    <col min="11" max="11" width="10.28515625" bestFit="1" customWidth="1"/>
    <col min="12" max="12" width="15.85546875" bestFit="1" customWidth="1"/>
    <col min="13" max="13" width="11.42578125" bestFit="1" customWidth="1"/>
    <col min="15" max="15" width="10.28515625" bestFit="1" customWidth="1"/>
  </cols>
  <sheetData>
    <row r="5" spans="2:15" x14ac:dyDescent="0.25">
      <c r="B5" t="s">
        <v>0</v>
      </c>
    </row>
    <row r="6" spans="2:15" x14ac:dyDescent="0.25">
      <c r="B6" t="s">
        <v>1</v>
      </c>
    </row>
    <row r="7" spans="2:15" ht="15.75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5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12</v>
      </c>
    </row>
    <row r="9" spans="2:15" x14ac:dyDescent="0.25">
      <c r="B9" s="3"/>
      <c r="C9" s="3"/>
      <c r="D9" s="3" t="s">
        <v>13</v>
      </c>
      <c r="E9" s="3" t="s">
        <v>14</v>
      </c>
      <c r="F9" s="3" t="s">
        <v>15</v>
      </c>
      <c r="G9" s="3" t="s">
        <v>16</v>
      </c>
      <c r="H9" s="3"/>
      <c r="I9" s="3" t="s">
        <v>17</v>
      </c>
      <c r="J9" s="3"/>
      <c r="K9" s="3" t="s">
        <v>18</v>
      </c>
      <c r="L9" s="3" t="s">
        <v>19</v>
      </c>
      <c r="M9" s="3" t="s">
        <v>20</v>
      </c>
    </row>
    <row r="10" spans="2:15" x14ac:dyDescent="0.25">
      <c r="B10" s="4">
        <v>2006</v>
      </c>
      <c r="C10" s="5">
        <v>245339.34483417001</v>
      </c>
      <c r="D10" s="5">
        <v>9917.8464857599974</v>
      </c>
      <c r="E10" s="5"/>
      <c r="F10" s="5">
        <v>45159.973958569986</v>
      </c>
      <c r="G10" s="5">
        <v>135657.69671568001</v>
      </c>
      <c r="H10" s="5">
        <v>68964.176095970004</v>
      </c>
      <c r="I10" s="5">
        <v>25301.062128450001</v>
      </c>
      <c r="J10" s="5">
        <v>28281.288911009997</v>
      </c>
      <c r="K10" s="5">
        <v>258204.22385111</v>
      </c>
      <c r="L10" s="6">
        <v>-2225.7794393899981</v>
      </c>
      <c r="M10" s="5">
        <v>11515.779203259974</v>
      </c>
      <c r="O10" s="5"/>
    </row>
    <row r="11" spans="2:15" x14ac:dyDescent="0.25">
      <c r="B11" s="4">
        <v>2007</v>
      </c>
      <c r="C11" s="5">
        <v>272743.58650027995</v>
      </c>
      <c r="D11" s="5">
        <v>6348.1609288900008</v>
      </c>
      <c r="E11" s="5"/>
      <c r="F11" s="5">
        <v>48483.453545630007</v>
      </c>
      <c r="G11" s="5">
        <v>148554.06990343001</v>
      </c>
      <c r="H11" s="5">
        <v>71730.918152899991</v>
      </c>
      <c r="I11" s="5">
        <v>26109.40149643</v>
      </c>
      <c r="J11" s="5">
        <v>25833.245882110004</v>
      </c>
      <c r="K11" s="5">
        <v>272227.63543487003</v>
      </c>
      <c r="L11" s="6">
        <v>6864.111994300004</v>
      </c>
      <c r="M11" s="5">
        <v>24362.746535850001</v>
      </c>
      <c r="O11" s="5"/>
    </row>
    <row r="12" spans="2:15" x14ac:dyDescent="0.25">
      <c r="B12" s="4">
        <v>2008</v>
      </c>
      <c r="C12" s="5">
        <v>321899.08797573997</v>
      </c>
      <c r="D12" s="5">
        <v>9308.6530259900046</v>
      </c>
      <c r="E12" s="5"/>
      <c r="F12" s="5">
        <v>53838.505635830006</v>
      </c>
      <c r="G12" s="5">
        <v>166920.25952331</v>
      </c>
      <c r="H12" s="5">
        <v>86907.304741119995</v>
      </c>
      <c r="I12" s="5">
        <v>28910.79065295</v>
      </c>
      <c r="J12" s="5">
        <v>38539.180895380006</v>
      </c>
      <c r="K12" s="5">
        <v>321277.53581276</v>
      </c>
      <c r="L12" s="6">
        <v>9930.2051889699705</v>
      </c>
      <c r="M12" s="5">
        <v>27285.303859259959</v>
      </c>
      <c r="O12" s="5"/>
    </row>
    <row r="13" spans="2:15" x14ac:dyDescent="0.25">
      <c r="B13" s="4">
        <v>2009</v>
      </c>
      <c r="C13" s="5">
        <v>328840.30889777001</v>
      </c>
      <c r="D13" s="5">
        <v>21817.667375769997</v>
      </c>
      <c r="E13" s="5"/>
      <c r="F13" s="5">
        <v>58606.391754510005</v>
      </c>
      <c r="G13" s="5">
        <v>180988.85739064001</v>
      </c>
      <c r="H13" s="5">
        <v>93158.49372412001</v>
      </c>
      <c r="I13" s="5">
        <v>30725.73047731</v>
      </c>
      <c r="J13" s="5">
        <v>47715.867687139995</v>
      </c>
      <c r="K13" s="5">
        <v>352588.94927921006</v>
      </c>
      <c r="L13" s="6">
        <v>-1930.9730056700005</v>
      </c>
      <c r="M13" s="5">
        <v>6788.9143224300205</v>
      </c>
      <c r="O13" s="5"/>
    </row>
    <row r="14" spans="2:15" x14ac:dyDescent="0.25">
      <c r="B14" s="4">
        <v>2010</v>
      </c>
      <c r="C14" s="5">
        <v>380698.31455924996</v>
      </c>
      <c r="D14" s="5">
        <v>23676.823523149997</v>
      </c>
      <c r="E14" s="5"/>
      <c r="F14" s="5">
        <v>63587.525406720008</v>
      </c>
      <c r="G14" s="5">
        <v>204832.46557592999</v>
      </c>
      <c r="H14" s="5">
        <v>108910.67972421</v>
      </c>
      <c r="I14" s="5">
        <v>31621.912757449998</v>
      </c>
      <c r="J14" s="5">
        <v>57432.569231699985</v>
      </c>
      <c r="K14" s="5">
        <v>402797.62728929002</v>
      </c>
      <c r="L14" s="6">
        <v>1823.7137391099993</v>
      </c>
      <c r="M14" s="5">
        <v>15150.089084570001</v>
      </c>
      <c r="O14" s="5"/>
    </row>
    <row r="15" spans="2:15" x14ac:dyDescent="0.25">
      <c r="B15" s="4">
        <v>2011</v>
      </c>
      <c r="C15" s="5">
        <v>424928.09846391005</v>
      </c>
      <c r="D15" s="5">
        <v>17437.088871700002</v>
      </c>
      <c r="E15" s="5"/>
      <c r="F15" s="5">
        <v>73577.799815530016</v>
      </c>
      <c r="G15" s="5">
        <v>231826.28153992997</v>
      </c>
      <c r="H15" s="5">
        <v>119301.53215978999</v>
      </c>
      <c r="I15" s="5">
        <v>38178.811933980003</v>
      </c>
      <c r="J15" s="5">
        <v>48420.199128899993</v>
      </c>
      <c r="K15" s="5">
        <v>437726.82476259995</v>
      </c>
      <c r="L15" s="6">
        <v>4638.3625730100057</v>
      </c>
      <c r="M15" s="5">
        <v>27534.839648109999</v>
      </c>
      <c r="O15" s="5"/>
    </row>
    <row r="16" spans="2:15" x14ac:dyDescent="0.25">
      <c r="B16" s="4">
        <v>2012</v>
      </c>
      <c r="C16" s="5">
        <v>460270.70297379006</v>
      </c>
      <c r="D16" s="5">
        <v>36385.756532199994</v>
      </c>
      <c r="E16" s="5"/>
      <c r="F16" s="5">
        <v>86209.149579000004</v>
      </c>
      <c r="G16" s="5">
        <v>261479.35998727</v>
      </c>
      <c r="H16" s="5">
        <v>132098.05040911</v>
      </c>
      <c r="I16" s="5">
        <v>45901.238499529994</v>
      </c>
      <c r="J16" s="5">
        <v>50630.536271379999</v>
      </c>
      <c r="K16" s="5">
        <v>490109.18516729004</v>
      </c>
      <c r="L16" s="6">
        <v>6547.2743386999991</v>
      </c>
      <c r="M16" s="5">
        <v>16604.356997999999</v>
      </c>
      <c r="O16" s="5"/>
    </row>
    <row r="17" spans="2:15" x14ac:dyDescent="0.25">
      <c r="B17" s="4">
        <v>2013</v>
      </c>
      <c r="C17" s="5">
        <v>500848.27914338</v>
      </c>
      <c r="D17" s="5">
        <v>52072.218889349999</v>
      </c>
      <c r="E17" s="5"/>
      <c r="F17" s="5">
        <v>96128.22218574</v>
      </c>
      <c r="G17" s="5">
        <v>288475.85001140001</v>
      </c>
      <c r="H17" s="5">
        <v>147531.71402275999</v>
      </c>
      <c r="I17" s="5">
        <v>50418.023361550004</v>
      </c>
      <c r="J17" s="5">
        <v>67437.46426393</v>
      </c>
      <c r="K17" s="5">
        <v>553863.05165964004</v>
      </c>
      <c r="L17" s="6">
        <v>-942.55362690998561</v>
      </c>
      <c r="M17" s="5">
        <v>761.12501556000029</v>
      </c>
      <c r="O17" s="5"/>
    </row>
    <row r="18" spans="2:15" x14ac:dyDescent="0.25">
      <c r="B18" s="4">
        <v>2014</v>
      </c>
      <c r="C18" s="5">
        <v>539836.76725321996</v>
      </c>
      <c r="D18" s="5">
        <v>52199.031998349994</v>
      </c>
      <c r="E18" s="5"/>
      <c r="F18" s="5">
        <v>108614.85665710001</v>
      </c>
      <c r="G18" s="5">
        <v>304893.70298768004</v>
      </c>
      <c r="H18" s="5">
        <v>172288.1925488</v>
      </c>
      <c r="I18" s="5">
        <v>47398.785669480007</v>
      </c>
      <c r="J18" s="5">
        <v>71210.847972109987</v>
      </c>
      <c r="K18" s="5">
        <v>595791.52917807002</v>
      </c>
      <c r="L18" s="6">
        <v>-3755.7298485000051</v>
      </c>
      <c r="M18" s="5">
        <v>-6887.6430250799995</v>
      </c>
      <c r="O18" s="5"/>
    </row>
    <row r="19" spans="2:15" x14ac:dyDescent="0.25">
      <c r="B19" s="4">
        <v>2015</v>
      </c>
      <c r="C19" s="5">
        <v>575003.29024130001</v>
      </c>
      <c r="D19" s="5">
        <v>31024.434100279996</v>
      </c>
      <c r="E19" s="5">
        <v>20947.948637639998</v>
      </c>
      <c r="F19" s="5">
        <v>125784.07921869998</v>
      </c>
      <c r="G19" s="5">
        <v>345574.67274410999</v>
      </c>
      <c r="H19" s="5">
        <v>182725.02620155</v>
      </c>
      <c r="I19" s="5">
        <v>55017.488142960006</v>
      </c>
      <c r="J19" s="5">
        <v>46401.762193840004</v>
      </c>
      <c r="K19" s="5">
        <v>629718.94928246003</v>
      </c>
      <c r="L19" s="6">
        <v>-21848.97755499</v>
      </c>
      <c r="M19" s="5">
        <v>168.70038904999984</v>
      </c>
      <c r="O19" s="5"/>
    </row>
    <row r="20" spans="2:15" x14ac:dyDescent="0.25">
      <c r="B20" s="4">
        <v>2016</v>
      </c>
      <c r="C20" s="5">
        <v>603827.73196804</v>
      </c>
      <c r="D20" s="5">
        <v>25879.652655310005</v>
      </c>
      <c r="E20" s="5">
        <v>22632.445374640003</v>
      </c>
      <c r="F20" s="5">
        <v>139447.41592863997</v>
      </c>
      <c r="G20" s="5">
        <v>365524.07516926999</v>
      </c>
      <c r="H20" s="5">
        <v>190741.97889798001</v>
      </c>
      <c r="I20" s="5">
        <v>36464.133475109993</v>
      </c>
      <c r="J20" s="5">
        <v>45865.469546500004</v>
      </c>
      <c r="K20" s="5">
        <v>638595.65708886005</v>
      </c>
      <c r="L20" s="6">
        <v>-8204.8278036400134</v>
      </c>
      <c r="M20" s="5">
        <v>-2410.6227040099989</v>
      </c>
      <c r="O20" s="5"/>
    </row>
    <row r="21" spans="2:15" x14ac:dyDescent="0.25">
      <c r="B21" s="4">
        <v>2017</v>
      </c>
      <c r="C21" s="5">
        <v>623751.61778490979</v>
      </c>
      <c r="D21" s="5">
        <v>27159.121656309999</v>
      </c>
      <c r="E21" s="5">
        <v>25177.479376319996</v>
      </c>
      <c r="F21" s="5">
        <v>153560.02049851001</v>
      </c>
      <c r="G21" s="5">
        <v>397595.37105916999</v>
      </c>
      <c r="H21" s="5">
        <v>190805.06534907999</v>
      </c>
      <c r="I21" s="5">
        <v>36275.040252169994</v>
      </c>
      <c r="J21" s="5">
        <v>48952.665583789996</v>
      </c>
      <c r="K21" s="5">
        <v>673628.14224421</v>
      </c>
      <c r="L21" s="6">
        <v>-22717.40280299</v>
      </c>
      <c r="M21" s="5">
        <v>-11987.336183160001</v>
      </c>
      <c r="O21" s="5"/>
    </row>
    <row r="22" spans="2:15" x14ac:dyDescent="0.25">
      <c r="B22" s="4">
        <v>2018</v>
      </c>
      <c r="C22" s="7">
        <v>672107.4</v>
      </c>
      <c r="D22" s="7">
        <v>23922.300000000003</v>
      </c>
      <c r="E22" s="5">
        <v>26046.849999999995</v>
      </c>
      <c r="F22" s="5">
        <v>165292.70800000001</v>
      </c>
      <c r="G22" s="7">
        <v>419296.3</v>
      </c>
      <c r="H22" s="7">
        <v>196129.89999999997</v>
      </c>
      <c r="I22" s="5">
        <v>47625.4</v>
      </c>
      <c r="J22" s="7">
        <v>47625.4</v>
      </c>
      <c r="K22" s="5">
        <v>710677</v>
      </c>
      <c r="L22" s="6">
        <v>-15048.899999999996</v>
      </c>
      <c r="M22" s="7">
        <v>22393.640000000003</v>
      </c>
      <c r="O22" s="5"/>
    </row>
    <row r="23" spans="2:15" x14ac:dyDescent="0.25">
      <c r="B23" s="4">
        <v>2019</v>
      </c>
      <c r="C23" s="7">
        <v>727679.2</v>
      </c>
      <c r="D23" s="7">
        <v>19641.099999999999</v>
      </c>
      <c r="E23" s="5">
        <v>27580.6</v>
      </c>
      <c r="F23" s="5">
        <v>183094.9</v>
      </c>
      <c r="G23" s="7">
        <v>444259.1</v>
      </c>
      <c r="H23" s="7">
        <v>207092.1</v>
      </c>
      <c r="I23" s="5">
        <v>55557.2</v>
      </c>
      <c r="J23" s="7">
        <v>40579.800000000003</v>
      </c>
      <c r="K23" s="5">
        <v>747488.2</v>
      </c>
      <c r="L23" s="6">
        <v>-167.9</v>
      </c>
      <c r="M23" s="7">
        <v>48986.400000000001</v>
      </c>
      <c r="O23" s="5"/>
    </row>
    <row r="24" spans="2:15" x14ac:dyDescent="0.25">
      <c r="B24" s="4">
        <v>2020</v>
      </c>
      <c r="C24" s="7">
        <v>779387.9</v>
      </c>
      <c r="D24" s="7">
        <v>17191.5</v>
      </c>
      <c r="E24" s="5">
        <v>34147.800000000003</v>
      </c>
      <c r="F24" s="5">
        <v>191340.79999999999</v>
      </c>
      <c r="G24" s="7">
        <v>453990.6</v>
      </c>
      <c r="H24" s="7">
        <v>222524.1</v>
      </c>
      <c r="I24" s="5">
        <v>37057.199999999997</v>
      </c>
      <c r="J24" s="7">
        <v>47115</v>
      </c>
      <c r="K24" s="5">
        <v>760686.89999999991</v>
      </c>
      <c r="L24" s="6">
        <v>35892</v>
      </c>
      <c r="M24" s="7">
        <v>65077</v>
      </c>
      <c r="O24" s="5"/>
    </row>
    <row r="25" spans="2:15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8"/>
    </row>
    <row r="26" spans="2:15" x14ac:dyDescent="0.25">
      <c r="B26" t="s">
        <v>47</v>
      </c>
    </row>
    <row r="27" spans="2:15" x14ac:dyDescent="0.25">
      <c r="B27" t="s">
        <v>21</v>
      </c>
    </row>
    <row r="30" spans="2:15" x14ac:dyDescent="0.25">
      <c r="B30" t="s">
        <v>22</v>
      </c>
    </row>
    <row r="31" spans="2:15" x14ac:dyDescent="0.25">
      <c r="B31" t="s">
        <v>23</v>
      </c>
    </row>
    <row r="32" spans="2:15" ht="15.75" thickBo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12</v>
      </c>
    </row>
    <row r="34" spans="2:13" x14ac:dyDescent="0.25">
      <c r="B34" s="3"/>
      <c r="C34" s="3"/>
      <c r="D34" s="3" t="s">
        <v>13</v>
      </c>
      <c r="E34" s="3" t="s">
        <v>14</v>
      </c>
      <c r="F34" s="3" t="s">
        <v>15</v>
      </c>
      <c r="G34" s="3" t="s">
        <v>16</v>
      </c>
      <c r="H34" s="3"/>
      <c r="I34" s="3" t="s">
        <v>17</v>
      </c>
      <c r="J34" s="3"/>
      <c r="K34" s="3" t="s">
        <v>18</v>
      </c>
      <c r="L34" s="3" t="s">
        <v>19</v>
      </c>
      <c r="M34" s="3" t="s">
        <v>20</v>
      </c>
    </row>
    <row r="35" spans="2:13" x14ac:dyDescent="0.25">
      <c r="B35" s="10">
        <v>2006</v>
      </c>
      <c r="C35" s="5">
        <v>511494.2816663789</v>
      </c>
      <c r="D35" s="5">
        <v>20677.163572520843</v>
      </c>
      <c r="E35" s="5">
        <v>0</v>
      </c>
      <c r="F35" s="5">
        <v>94151.504544141804</v>
      </c>
      <c r="G35" s="5">
        <v>282825.14645583293</v>
      </c>
      <c r="H35" s="5">
        <v>143779.55454623391</v>
      </c>
      <c r="I35" s="5">
        <v>52748.769699109143</v>
      </c>
      <c r="J35" s="5">
        <v>58962.077875907205</v>
      </c>
      <c r="K35" s="5">
        <v>538315.54857708316</v>
      </c>
      <c r="L35" s="11">
        <v>-4640.4030966500723</v>
      </c>
      <c r="M35" s="11">
        <v>24008.604145337682</v>
      </c>
    </row>
    <row r="36" spans="2:13" x14ac:dyDescent="0.25">
      <c r="B36" s="10">
        <v>2007</v>
      </c>
      <c r="C36" s="5">
        <v>548650.89392545691</v>
      </c>
      <c r="D36" s="5">
        <v>12769.958088142186</v>
      </c>
      <c r="E36" s="5">
        <v>0</v>
      </c>
      <c r="F36" s="5">
        <v>97529.296544525583</v>
      </c>
      <c r="G36" s="5">
        <v>298831.31000295043</v>
      </c>
      <c r="H36" s="5">
        <v>144293.88742617407</v>
      </c>
      <c r="I36" s="5">
        <v>52521.662029476458</v>
      </c>
      <c r="J36" s="5">
        <v>51966.147501698397</v>
      </c>
      <c r="K36" s="5">
        <v>547613.00696029945</v>
      </c>
      <c r="L36" s="11">
        <v>13807.845053299841</v>
      </c>
      <c r="M36" s="11">
        <v>49008.091581136818</v>
      </c>
    </row>
    <row r="37" spans="2:13" x14ac:dyDescent="0.25">
      <c r="B37" s="10">
        <v>2008</v>
      </c>
      <c r="C37" s="5">
        <v>612737.26284019009</v>
      </c>
      <c r="D37" s="5">
        <v>17719.088959655688</v>
      </c>
      <c r="E37" s="5">
        <v>0</v>
      </c>
      <c r="F37" s="5">
        <v>102481.9883341541</v>
      </c>
      <c r="G37" s="5">
        <v>317733.93200975884</v>
      </c>
      <c r="H37" s="5">
        <v>165428.68873212044</v>
      </c>
      <c r="I37" s="5">
        <v>55031.90096819849</v>
      </c>
      <c r="J37" s="5">
        <v>73359.612052451048</v>
      </c>
      <c r="K37" s="5">
        <v>611554.13376252889</v>
      </c>
      <c r="L37" s="11">
        <v>18902.218037316965</v>
      </c>
      <c r="M37" s="11">
        <v>51937.774995329703</v>
      </c>
    </row>
    <row r="38" spans="2:13" x14ac:dyDescent="0.25">
      <c r="B38" s="10">
        <v>2009</v>
      </c>
      <c r="C38" s="5">
        <v>596779.06418481492</v>
      </c>
      <c r="D38" s="5">
        <v>39594.680964903695</v>
      </c>
      <c r="E38" s="5">
        <v>0</v>
      </c>
      <c r="F38" s="5">
        <v>106358.82122765612</v>
      </c>
      <c r="G38" s="5">
        <v>328458.39764444256</v>
      </c>
      <c r="H38" s="5">
        <v>169063.94137596647</v>
      </c>
      <c r="I38" s="5">
        <v>55761.024985365642</v>
      </c>
      <c r="J38" s="5">
        <v>86594.709026229611</v>
      </c>
      <c r="K38" s="5">
        <v>639878.07303200441</v>
      </c>
      <c r="L38" s="11">
        <v>-3504.3278822856528</v>
      </c>
      <c r="M38" s="11">
        <v>12320.51493246286</v>
      </c>
    </row>
    <row r="39" spans="2:13" x14ac:dyDescent="0.25">
      <c r="B39" s="10">
        <v>2010</v>
      </c>
      <c r="C39" s="5">
        <v>657748.81479143444</v>
      </c>
      <c r="D39" s="5">
        <v>40907.464033319484</v>
      </c>
      <c r="E39" s="5">
        <v>0</v>
      </c>
      <c r="F39" s="5">
        <v>109862.89634671062</v>
      </c>
      <c r="G39" s="5">
        <v>353897.84065462893</v>
      </c>
      <c r="H39" s="5">
        <v>188169.65499220669</v>
      </c>
      <c r="I39" s="5">
        <v>54634.535647290824</v>
      </c>
      <c r="J39" s="5">
        <v>99228.714438393901</v>
      </c>
      <c r="K39" s="5">
        <v>695930.74573252047</v>
      </c>
      <c r="L39" s="11">
        <v>3150.9084872288454</v>
      </c>
      <c r="M39" s="11">
        <v>26175.459040046975</v>
      </c>
    </row>
    <row r="40" spans="2:13" x14ac:dyDescent="0.25">
      <c r="B40" s="10">
        <v>2011</v>
      </c>
      <c r="C40" s="5">
        <v>688476.13837194827</v>
      </c>
      <c r="D40" s="5">
        <v>28251.88462291368</v>
      </c>
      <c r="E40" s="5">
        <v>0</v>
      </c>
      <c r="F40" s="5">
        <v>119212.07298369023</v>
      </c>
      <c r="G40" s="5">
        <v>375609.10578685766</v>
      </c>
      <c r="H40" s="5">
        <v>193294.48549094948</v>
      </c>
      <c r="I40" s="5">
        <v>61857.996924549952</v>
      </c>
      <c r="J40" s="5">
        <v>78451.276429998528</v>
      </c>
      <c r="K40" s="5">
        <v>709212.86463235563</v>
      </c>
      <c r="L40" s="11">
        <v>7515.1583625061794</v>
      </c>
      <c r="M40" s="11">
        <v>44612.441822864414</v>
      </c>
    </row>
    <row r="41" spans="2:13" x14ac:dyDescent="0.25">
      <c r="B41" s="10">
        <v>2012</v>
      </c>
      <c r="C41" s="5">
        <v>707507.51727885206</v>
      </c>
      <c r="D41" s="5">
        <v>55930.555870890457</v>
      </c>
      <c r="E41" s="5">
        <v>0</v>
      </c>
      <c r="F41" s="5">
        <v>132516.84495946017</v>
      </c>
      <c r="G41" s="5">
        <v>401934.36516595166</v>
      </c>
      <c r="H41" s="5">
        <v>203055.20876841064</v>
      </c>
      <c r="I41" s="5">
        <v>70557.328721998259</v>
      </c>
      <c r="J41" s="5">
        <v>77826.993515815338</v>
      </c>
      <c r="K41" s="5">
        <v>753373.896172176</v>
      </c>
      <c r="L41" s="11">
        <v>10064.176977566516</v>
      </c>
      <c r="M41" s="11">
        <v>25523.474163715524</v>
      </c>
    </row>
    <row r="42" spans="2:13" x14ac:dyDescent="0.25">
      <c r="B42" s="10">
        <v>2013</v>
      </c>
      <c r="C42" s="5">
        <v>724907.23131937999</v>
      </c>
      <c r="D42" s="5">
        <v>75367.191214665785</v>
      </c>
      <c r="E42" s="5">
        <v>0</v>
      </c>
      <c r="F42" s="5">
        <v>139132.04117522831</v>
      </c>
      <c r="G42" s="5">
        <v>417528.09871271125</v>
      </c>
      <c r="H42" s="5">
        <v>213531.34431640001</v>
      </c>
      <c r="I42" s="5">
        <v>72972.976539176976</v>
      </c>
      <c r="J42" s="5">
        <v>97606.216378294368</v>
      </c>
      <c r="K42" s="5">
        <v>801638.63594658265</v>
      </c>
      <c r="L42" s="11">
        <v>-1364.2134125367668</v>
      </c>
      <c r="M42" s="11">
        <v>1101.6210910441591</v>
      </c>
    </row>
    <row r="43" spans="2:13" x14ac:dyDescent="0.25">
      <c r="B43" s="10">
        <v>2014</v>
      </c>
      <c r="C43" s="5">
        <v>734829.90090699703</v>
      </c>
      <c r="D43" s="5">
        <v>71053.71815624494</v>
      </c>
      <c r="E43" s="5">
        <v>0</v>
      </c>
      <c r="F43" s="5">
        <v>147847.36645573194</v>
      </c>
      <c r="G43" s="5">
        <v>415023.6203687698</v>
      </c>
      <c r="H43" s="5">
        <v>234519.99407571877</v>
      </c>
      <c r="I43" s="5">
        <v>64519.586455433731</v>
      </c>
      <c r="J43" s="5">
        <v>96932.746217160675</v>
      </c>
      <c r="K43" s="5">
        <v>810995.94711708289</v>
      </c>
      <c r="L43" s="11">
        <v>-5112.3279476667549</v>
      </c>
      <c r="M43" s="11">
        <v>-9375.5119114149529</v>
      </c>
    </row>
    <row r="44" spans="2:13" x14ac:dyDescent="0.25">
      <c r="B44" s="10">
        <v>2015</v>
      </c>
      <c r="C44" s="5">
        <v>717875.42823021149</v>
      </c>
      <c r="D44" s="5">
        <v>38733.132998234105</v>
      </c>
      <c r="E44" s="5">
        <v>26152.924433666438</v>
      </c>
      <c r="F44" s="5">
        <v>157037.88354980343</v>
      </c>
      <c r="G44" s="5">
        <v>431440.2550246045</v>
      </c>
      <c r="H44" s="5">
        <v>228127.05363436663</v>
      </c>
      <c r="I44" s="5">
        <v>68687.785845892533</v>
      </c>
      <c r="J44" s="5">
        <v>57931.294430611881</v>
      </c>
      <c r="K44" s="5">
        <v>786186.38893547561</v>
      </c>
      <c r="L44" s="11">
        <v>-27277.833683523073</v>
      </c>
      <c r="M44" s="11">
        <v>210.61768878061528</v>
      </c>
    </row>
    <row r="45" spans="2:13" x14ac:dyDescent="0.25">
      <c r="B45" s="10">
        <v>2016</v>
      </c>
      <c r="C45" s="5">
        <v>693275.58432784188</v>
      </c>
      <c r="D45" s="5">
        <v>29713.327770380158</v>
      </c>
      <c r="E45" s="5">
        <v>25985.096346489092</v>
      </c>
      <c r="F45" s="5">
        <v>160104.41992427805</v>
      </c>
      <c r="G45" s="5">
        <v>419670.8819135229</v>
      </c>
      <c r="H45" s="5">
        <v>218997.48864688637</v>
      </c>
      <c r="I45" s="5">
        <v>41865.737699015335</v>
      </c>
      <c r="J45" s="5">
        <v>52659.738062516866</v>
      </c>
      <c r="K45" s="5">
        <v>733193.84632194147</v>
      </c>
      <c r="L45" s="11">
        <v>-9420.2476778243181</v>
      </c>
      <c r="M45" s="11">
        <v>-2767.7196247173201</v>
      </c>
    </row>
    <row r="46" spans="2:13" x14ac:dyDescent="0.25">
      <c r="B46" s="10">
        <v>2017</v>
      </c>
      <c r="C46" s="5">
        <v>692291.92499381711</v>
      </c>
      <c r="D46" s="5">
        <v>30143.473902895243</v>
      </c>
      <c r="E46" s="5">
        <v>27944.080892043792</v>
      </c>
      <c r="F46" s="5">
        <v>170433.80596034328</v>
      </c>
      <c r="G46" s="5">
        <v>441284.73089443729</v>
      </c>
      <c r="H46" s="5">
        <v>211771.48439017858</v>
      </c>
      <c r="I46" s="5">
        <v>40261.085870341958</v>
      </c>
      <c r="J46" s="5">
        <v>54331.779067652518</v>
      </c>
      <c r="K46" s="5">
        <v>747649.08022261038</v>
      </c>
      <c r="L46" s="11">
        <v>-25213.681325897738</v>
      </c>
      <c r="M46" s="11">
        <v>-13304.552333280766</v>
      </c>
    </row>
    <row r="47" spans="2:13" x14ac:dyDescent="0.25">
      <c r="B47" s="10">
        <v>2018</v>
      </c>
      <c r="C47" s="5">
        <v>719589.3600710507</v>
      </c>
      <c r="D47" s="5">
        <v>25612.324084555086</v>
      </c>
      <c r="E47" s="5">
        <v>27886.965867905401</v>
      </c>
      <c r="F47" s="5">
        <v>176970.04076153759</v>
      </c>
      <c r="G47" s="5">
        <v>448918.06904247636</v>
      </c>
      <c r="H47" s="5">
        <v>209985.76898840742</v>
      </c>
      <c r="I47" s="5">
        <v>50989.962480888949</v>
      </c>
      <c r="J47" s="5">
        <v>50989.962480888949</v>
      </c>
      <c r="K47" s="5">
        <v>760883.7629926618</v>
      </c>
      <c r="L47" s="11">
        <v>-16112.050426424754</v>
      </c>
      <c r="M47" s="11">
        <v>23975.669777272928</v>
      </c>
    </row>
    <row r="48" spans="2:13" x14ac:dyDescent="0.25">
      <c r="B48" s="10">
        <v>2019</v>
      </c>
      <c r="C48" s="5">
        <v>751050.56796501973</v>
      </c>
      <c r="D48" s="5">
        <v>20271.926572118246</v>
      </c>
      <c r="E48" s="5">
        <v>28466.424895497938</v>
      </c>
      <c r="F48" s="5">
        <v>188975.48347746985</v>
      </c>
      <c r="G48" s="5">
        <v>458527.67177985638</v>
      </c>
      <c r="H48" s="5">
        <v>213743.4178770929</v>
      </c>
      <c r="I48" s="5">
        <v>57341.568392426489</v>
      </c>
      <c r="J48" s="5">
        <v>41883.129046298025</v>
      </c>
      <c r="K48" s="5">
        <v>771495.78709567385</v>
      </c>
      <c r="L48" s="11">
        <v>-173.29255853585869</v>
      </c>
      <c r="M48" s="11">
        <v>50559.729538183368</v>
      </c>
    </row>
    <row r="49" spans="2:13" x14ac:dyDescent="0.25">
      <c r="B49" s="10">
        <v>2020</v>
      </c>
      <c r="C49" s="5">
        <v>779387.89999999991</v>
      </c>
      <c r="D49" s="5">
        <v>17191.499999999996</v>
      </c>
      <c r="E49" s="5">
        <v>34147.799999999996</v>
      </c>
      <c r="F49" s="5">
        <v>191340.79999999996</v>
      </c>
      <c r="G49" s="5">
        <v>453990.59999999992</v>
      </c>
      <c r="H49" s="5">
        <v>222524.09999999998</v>
      </c>
      <c r="I49" s="5">
        <v>37057.19999999999</v>
      </c>
      <c r="J49" s="5">
        <v>47114.999999999993</v>
      </c>
      <c r="K49" s="5">
        <v>760686.89999999979</v>
      </c>
      <c r="L49" s="11">
        <v>35891.999999999993</v>
      </c>
      <c r="M49" s="11">
        <v>65076.999999999993</v>
      </c>
    </row>
    <row r="50" spans="2:13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8"/>
    </row>
    <row r="51" spans="2:13" x14ac:dyDescent="0.25">
      <c r="B51" t="s">
        <v>47</v>
      </c>
    </row>
    <row r="52" spans="2:13" x14ac:dyDescent="0.25">
      <c r="B52" t="s">
        <v>21</v>
      </c>
    </row>
    <row r="55" spans="2:13" x14ac:dyDescent="0.25">
      <c r="B55" t="s">
        <v>24</v>
      </c>
    </row>
    <row r="56" spans="2:13" x14ac:dyDescent="0.25">
      <c r="B56" t="s">
        <v>25</v>
      </c>
    </row>
    <row r="57" spans="2:13" ht="15.75" thickBo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  <c r="H58" s="2" t="s">
        <v>8</v>
      </c>
      <c r="I58" s="2" t="s">
        <v>9</v>
      </c>
      <c r="J58" s="2" t="s">
        <v>10</v>
      </c>
      <c r="K58" s="2" t="s">
        <v>11</v>
      </c>
      <c r="L58" s="2" t="s">
        <v>12</v>
      </c>
      <c r="M58" s="2" t="s">
        <v>12</v>
      </c>
    </row>
    <row r="59" spans="2:13" x14ac:dyDescent="0.25">
      <c r="B59" s="3"/>
      <c r="C59" s="3"/>
      <c r="D59" s="3" t="s">
        <v>13</v>
      </c>
      <c r="E59" s="3" t="s">
        <v>14</v>
      </c>
      <c r="F59" s="3" t="s">
        <v>15</v>
      </c>
      <c r="G59" s="3" t="s">
        <v>16</v>
      </c>
      <c r="H59" s="3"/>
      <c r="I59" s="3" t="s">
        <v>17</v>
      </c>
      <c r="J59" s="3"/>
      <c r="K59" s="3" t="s">
        <v>18</v>
      </c>
      <c r="L59" s="3" t="s">
        <v>19</v>
      </c>
      <c r="M59" s="3" t="s">
        <v>20</v>
      </c>
    </row>
    <row r="60" spans="2:13" x14ac:dyDescent="0.25">
      <c r="B60" s="10">
        <v>2006</v>
      </c>
      <c r="C60" s="12">
        <f>C35/$C35</f>
        <v>1</v>
      </c>
      <c r="D60" s="12">
        <f t="shared" ref="D60:M60" si="0">D35/$C35</f>
        <v>4.0425014147093596E-2</v>
      </c>
      <c r="E60" s="12">
        <f t="shared" si="0"/>
        <v>0</v>
      </c>
      <c r="F60" s="12">
        <f t="shared" si="0"/>
        <v>0.18407147043249239</v>
      </c>
      <c r="G60" s="12">
        <f t="shared" si="0"/>
        <v>0.55293901924851829</v>
      </c>
      <c r="H60" s="12">
        <f t="shared" si="0"/>
        <v>0.28109709081755452</v>
      </c>
      <c r="I60" s="12">
        <f t="shared" si="0"/>
        <v>0.10312680237061657</v>
      </c>
      <c r="J60" s="12">
        <f t="shared" si="0"/>
        <v>0.11527416823471959</v>
      </c>
      <c r="K60" s="12">
        <f t="shared" si="0"/>
        <v>1.052437080671409</v>
      </c>
      <c r="L60" s="12">
        <f t="shared" si="0"/>
        <v>-9.0722482400629571E-3</v>
      </c>
      <c r="M60" s="12">
        <f t="shared" si="0"/>
        <v>4.6938167259897627E-2</v>
      </c>
    </row>
    <row r="61" spans="2:13" x14ac:dyDescent="0.25">
      <c r="B61" s="10">
        <v>2007</v>
      </c>
      <c r="C61" s="12">
        <f t="shared" ref="C61:M74" si="1">C36/$C36</f>
        <v>1</v>
      </c>
      <c r="D61" s="12">
        <f t="shared" si="1"/>
        <v>2.3275197816185807E-2</v>
      </c>
      <c r="E61" s="12">
        <f t="shared" si="1"/>
        <v>0</v>
      </c>
      <c r="F61" s="12">
        <f t="shared" si="1"/>
        <v>0.17776202977949856</v>
      </c>
      <c r="G61" s="12">
        <f t="shared" si="1"/>
        <v>0.54466567595450144</v>
      </c>
      <c r="H61" s="12">
        <f t="shared" si="1"/>
        <v>0.26299763478701033</v>
      </c>
      <c r="I61" s="12">
        <f t="shared" si="1"/>
        <v>9.5728745931128248E-2</v>
      </c>
      <c r="J61" s="12">
        <f t="shared" si="1"/>
        <v>9.4716235910769955E-2</v>
      </c>
      <c r="K61" s="12">
        <f t="shared" si="1"/>
        <v>0.99810829258341005</v>
      </c>
      <c r="L61" s="12">
        <f t="shared" si="1"/>
        <v>2.5166905232776055E-2</v>
      </c>
      <c r="M61" s="12">
        <f t="shared" si="1"/>
        <v>8.9324727479247232E-2</v>
      </c>
    </row>
    <row r="62" spans="2:13" x14ac:dyDescent="0.25">
      <c r="B62" s="10">
        <v>2008</v>
      </c>
      <c r="C62" s="12">
        <f t="shared" si="1"/>
        <v>1</v>
      </c>
      <c r="D62" s="12">
        <f t="shared" si="1"/>
        <v>2.8917922956934738E-2</v>
      </c>
      <c r="E62" s="12">
        <f t="shared" si="1"/>
        <v>0</v>
      </c>
      <c r="F62" s="12">
        <f t="shared" si="1"/>
        <v>0.16725274362966683</v>
      </c>
      <c r="G62" s="12">
        <f t="shared" si="1"/>
        <v>0.51854840774165223</v>
      </c>
      <c r="H62" s="12">
        <f t="shared" si="1"/>
        <v>0.2699830722964639</v>
      </c>
      <c r="I62" s="12">
        <f t="shared" si="1"/>
        <v>8.9813210825651274E-2</v>
      </c>
      <c r="J62" s="12">
        <f t="shared" si="1"/>
        <v>0.11972441779109523</v>
      </c>
      <c r="K62" s="12">
        <f t="shared" si="1"/>
        <v>0.99806910865486276</v>
      </c>
      <c r="L62" s="12">
        <f t="shared" si="1"/>
        <v>3.0848814302072095E-2</v>
      </c>
      <c r="M62" s="12">
        <f t="shared" si="1"/>
        <v>8.4763532667468527E-2</v>
      </c>
    </row>
    <row r="63" spans="2:13" x14ac:dyDescent="0.25">
      <c r="B63" s="10">
        <v>2009</v>
      </c>
      <c r="C63" s="12">
        <f t="shared" si="1"/>
        <v>1</v>
      </c>
      <c r="D63" s="12">
        <f t="shared" si="1"/>
        <v>6.6347302278421963E-2</v>
      </c>
      <c r="E63" s="12">
        <f t="shared" si="1"/>
        <v>0</v>
      </c>
      <c r="F63" s="12">
        <f t="shared" si="1"/>
        <v>0.1782214350514115</v>
      </c>
      <c r="G63" s="12">
        <f t="shared" si="1"/>
        <v>0.55038525537605509</v>
      </c>
      <c r="H63" s="12">
        <f t="shared" si="1"/>
        <v>0.28329402206309556</v>
      </c>
      <c r="I63" s="12">
        <f t="shared" si="1"/>
        <v>9.343663062566343E-2</v>
      </c>
      <c r="J63" s="12">
        <f t="shared" si="1"/>
        <v>0.14510346328002607</v>
      </c>
      <c r="K63" s="12">
        <f t="shared" si="1"/>
        <v>1.0722193713448405</v>
      </c>
      <c r="L63" s="12">
        <f t="shared" si="1"/>
        <v>-5.8720690664181997E-3</v>
      </c>
      <c r="M63" s="12">
        <f t="shared" si="1"/>
        <v>2.0645018687598184E-2</v>
      </c>
    </row>
    <row r="64" spans="2:13" x14ac:dyDescent="0.25">
      <c r="B64" s="10">
        <v>2010</v>
      </c>
      <c r="C64" s="12">
        <f t="shared" si="1"/>
        <v>1</v>
      </c>
      <c r="D64" s="12">
        <f t="shared" si="1"/>
        <v>6.2193139863415535E-2</v>
      </c>
      <c r="E64" s="12">
        <f t="shared" si="1"/>
        <v>0</v>
      </c>
      <c r="F64" s="12">
        <f t="shared" si="1"/>
        <v>0.16702864965487935</v>
      </c>
      <c r="G64" s="12">
        <f t="shared" si="1"/>
        <v>0.53804405678305389</v>
      </c>
      <c r="H64" s="12">
        <f t="shared" si="1"/>
        <v>0.2860813288608865</v>
      </c>
      <c r="I64" s="12">
        <f t="shared" si="1"/>
        <v>8.3062917665028241E-2</v>
      </c>
      <c r="J64" s="12">
        <f t="shared" si="1"/>
        <v>0.15086110716878803</v>
      </c>
      <c r="K64" s="12">
        <f t="shared" si="1"/>
        <v>1.0580494104777569</v>
      </c>
      <c r="L64" s="12">
        <f t="shared" si="1"/>
        <v>4.7904434282074184E-3</v>
      </c>
      <c r="M64" s="12">
        <f t="shared" si="1"/>
        <v>3.9795524448564684E-2</v>
      </c>
    </row>
    <row r="65" spans="2:13" x14ac:dyDescent="0.25">
      <c r="B65" s="10">
        <v>2011</v>
      </c>
      <c r="C65" s="12">
        <f t="shared" si="1"/>
        <v>1</v>
      </c>
      <c r="D65" s="12">
        <f t="shared" si="1"/>
        <v>4.1035386774219092E-2</v>
      </c>
      <c r="E65" s="12">
        <f t="shared" si="1"/>
        <v>0</v>
      </c>
      <c r="F65" s="12">
        <f t="shared" si="1"/>
        <v>0.17315352898880873</v>
      </c>
      <c r="G65" s="12">
        <f t="shared" si="1"/>
        <v>0.54556590250907921</v>
      </c>
      <c r="H65" s="12">
        <f t="shared" si="1"/>
        <v>0.28075698592552006</v>
      </c>
      <c r="I65" s="12">
        <f t="shared" si="1"/>
        <v>8.9847699109553245E-2</v>
      </c>
      <c r="J65" s="12">
        <f t="shared" si="1"/>
        <v>0.11394915823156</v>
      </c>
      <c r="K65" s="12">
        <f t="shared" si="1"/>
        <v>1.0301197457757125</v>
      </c>
      <c r="L65" s="12">
        <f t="shared" si="1"/>
        <v>1.0915640998506365E-2</v>
      </c>
      <c r="M65" s="12">
        <f t="shared" si="1"/>
        <v>6.4798820665535689E-2</v>
      </c>
    </row>
    <row r="66" spans="2:13" x14ac:dyDescent="0.25">
      <c r="B66" s="10">
        <v>2012</v>
      </c>
      <c r="C66" s="12">
        <f t="shared" si="1"/>
        <v>1</v>
      </c>
      <c r="D66" s="12">
        <f t="shared" si="1"/>
        <v>7.9052949269013031E-2</v>
      </c>
      <c r="E66" s="12">
        <f t="shared" si="1"/>
        <v>0</v>
      </c>
      <c r="F66" s="12">
        <f t="shared" si="1"/>
        <v>0.18730097097644111</v>
      </c>
      <c r="G66" s="12">
        <f t="shared" si="1"/>
        <v>0.56809907364918655</v>
      </c>
      <c r="H66" s="12">
        <f t="shared" si="1"/>
        <v>0.28700077922759354</v>
      </c>
      <c r="I66" s="12">
        <f t="shared" si="1"/>
        <v>9.9726613497152838E-2</v>
      </c>
      <c r="J66" s="12">
        <f t="shared" si="1"/>
        <v>0.11000164890847534</v>
      </c>
      <c r="K66" s="12">
        <f t="shared" si="1"/>
        <v>1.0648281152824084</v>
      </c>
      <c r="L66" s="12">
        <f t="shared" si="1"/>
        <v>1.4224833986604684E-2</v>
      </c>
      <c r="M66" s="12">
        <f t="shared" si="1"/>
        <v>3.6075198553199087E-2</v>
      </c>
    </row>
    <row r="67" spans="2:13" x14ac:dyDescent="0.25">
      <c r="B67" s="10">
        <v>2013</v>
      </c>
      <c r="C67" s="12">
        <f t="shared" si="1"/>
        <v>1</v>
      </c>
      <c r="D67" s="12">
        <f t="shared" si="1"/>
        <v>0.10396804992204646</v>
      </c>
      <c r="E67" s="12">
        <f t="shared" si="1"/>
        <v>0</v>
      </c>
      <c r="F67" s="12">
        <f t="shared" si="1"/>
        <v>0.19193082254400831</v>
      </c>
      <c r="G67" s="12">
        <f t="shared" si="1"/>
        <v>0.57597452566831475</v>
      </c>
      <c r="H67" s="12">
        <f t="shared" si="1"/>
        <v>0.29456368358715168</v>
      </c>
      <c r="I67" s="12">
        <f t="shared" si="1"/>
        <v>0.10066526223826081</v>
      </c>
      <c r="J67" s="12">
        <f t="shared" si="1"/>
        <v>0.13464649290453964</v>
      </c>
      <c r="K67" s="12">
        <f t="shared" si="1"/>
        <v>1.1058499643982669</v>
      </c>
      <c r="L67" s="12">
        <f t="shared" si="1"/>
        <v>-1.881914476220366E-3</v>
      </c>
      <c r="M67" s="12">
        <f t="shared" si="1"/>
        <v>1.5196718193018085E-3</v>
      </c>
    </row>
    <row r="68" spans="2:13" x14ac:dyDescent="0.25">
      <c r="B68" s="10">
        <v>2014</v>
      </c>
      <c r="C68" s="12">
        <f t="shared" si="1"/>
        <v>1</v>
      </c>
      <c r="D68" s="12">
        <f t="shared" si="1"/>
        <v>9.6694103041457174E-2</v>
      </c>
      <c r="E68" s="12">
        <f t="shared" si="1"/>
        <v>0</v>
      </c>
      <c r="F68" s="12">
        <f t="shared" si="1"/>
        <v>0.20119944258289524</v>
      </c>
      <c r="G68" s="12">
        <f t="shared" si="1"/>
        <v>0.56478869444004409</v>
      </c>
      <c r="H68" s="12">
        <f t="shared" si="1"/>
        <v>0.31914868160135001</v>
      </c>
      <c r="I68" s="12">
        <f t="shared" si="1"/>
        <v>8.7802070078799893E-2</v>
      </c>
      <c r="J68" s="12">
        <f t="shared" si="1"/>
        <v>0.13191181537049193</v>
      </c>
      <c r="K68" s="12">
        <f t="shared" si="1"/>
        <v>1.1036512614906857</v>
      </c>
      <c r="L68" s="12">
        <f t="shared" si="1"/>
        <v>-6.9571583047405025E-3</v>
      </c>
      <c r="M68" s="12">
        <f t="shared" si="1"/>
        <v>-1.2758751242760812E-2</v>
      </c>
    </row>
    <row r="69" spans="2:13" x14ac:dyDescent="0.25">
      <c r="B69" s="10">
        <v>2015</v>
      </c>
      <c r="C69" s="12">
        <f t="shared" si="1"/>
        <v>1</v>
      </c>
      <c r="D69" s="12">
        <f t="shared" si="1"/>
        <v>5.3955228825317857E-2</v>
      </c>
      <c r="E69" s="12">
        <f t="shared" si="1"/>
        <v>3.6431006557978471E-2</v>
      </c>
      <c r="F69" s="12">
        <f t="shared" si="1"/>
        <v>0.21875366863712156</v>
      </c>
      <c r="G69" s="12">
        <f t="shared" si="1"/>
        <v>0.60099599186482855</v>
      </c>
      <c r="H69" s="12">
        <f t="shared" si="1"/>
        <v>0.31778083587116429</v>
      </c>
      <c r="I69" s="12">
        <f t="shared" si="1"/>
        <v>9.5682040566884299E-2</v>
      </c>
      <c r="J69" s="12">
        <f t="shared" si="1"/>
        <v>8.0698255090623075E-2</v>
      </c>
      <c r="K69" s="12">
        <f t="shared" si="1"/>
        <v>1.0951571233935002</v>
      </c>
      <c r="L69" s="12">
        <f t="shared" si="1"/>
        <v>-3.7998004404150597E-2</v>
      </c>
      <c r="M69" s="12">
        <f t="shared" si="1"/>
        <v>2.9339030213062741E-4</v>
      </c>
    </row>
    <row r="70" spans="2:13" x14ac:dyDescent="0.25">
      <c r="B70" s="10">
        <v>2016</v>
      </c>
      <c r="C70" s="12">
        <f t="shared" si="1"/>
        <v>1</v>
      </c>
      <c r="D70" s="12">
        <f t="shared" si="1"/>
        <v>4.2859331039601524E-2</v>
      </c>
      <c r="E70" s="12">
        <f t="shared" si="1"/>
        <v>3.7481626259321783E-2</v>
      </c>
      <c r="F70" s="12">
        <f t="shared" si="1"/>
        <v>0.2309390717682718</v>
      </c>
      <c r="G70" s="12">
        <f t="shared" si="1"/>
        <v>0.60534496151398498</v>
      </c>
      <c r="H70" s="12">
        <f t="shared" si="1"/>
        <v>0.31588807336870678</v>
      </c>
      <c r="I70" s="12">
        <f t="shared" si="1"/>
        <v>6.0388305380184165E-2</v>
      </c>
      <c r="J70" s="12">
        <f t="shared" si="1"/>
        <v>7.5957871953002021E-2</v>
      </c>
      <c r="K70" s="12">
        <f t="shared" si="1"/>
        <v>1.057579212215878</v>
      </c>
      <c r="L70" s="12">
        <f t="shared" si="1"/>
        <v>-1.3588027460908812E-2</v>
      </c>
      <c r="M70" s="12">
        <f t="shared" si="1"/>
        <v>-3.9922358255277861E-3</v>
      </c>
    </row>
    <row r="71" spans="2:13" x14ac:dyDescent="0.25">
      <c r="B71" s="10">
        <v>2017</v>
      </c>
      <c r="C71" s="12">
        <f t="shared" si="1"/>
        <v>1</v>
      </c>
      <c r="D71" s="12">
        <f t="shared" si="1"/>
        <v>4.3541565074826573E-2</v>
      </c>
      <c r="E71" s="12">
        <f t="shared" si="1"/>
        <v>4.0364591703555351E-2</v>
      </c>
      <c r="F71" s="12">
        <f t="shared" si="1"/>
        <v>0.24618777109362561</v>
      </c>
      <c r="G71" s="12">
        <f t="shared" si="1"/>
        <v>0.63742579533681321</v>
      </c>
      <c r="H71" s="12">
        <f t="shared" si="1"/>
        <v>0.30589911097413119</v>
      </c>
      <c r="I71" s="12">
        <f t="shared" si="1"/>
        <v>5.8156226321290014E-2</v>
      </c>
      <c r="J71" s="12">
        <f t="shared" si="1"/>
        <v>7.8481023837072422E-2</v>
      </c>
      <c r="K71" s="12">
        <f t="shared" si="1"/>
        <v>1.0799621564693069</v>
      </c>
      <c r="L71" s="12">
        <f t="shared" si="1"/>
        <v>-3.6420591394479895E-2</v>
      </c>
      <c r="M71" s="12">
        <f t="shared" si="1"/>
        <v>-1.9218124396582541E-2</v>
      </c>
    </row>
    <row r="72" spans="2:13" x14ac:dyDescent="0.25">
      <c r="B72" s="10">
        <v>2018</v>
      </c>
      <c r="C72" s="12">
        <f t="shared" si="1"/>
        <v>1</v>
      </c>
      <c r="D72" s="12">
        <f t="shared" si="1"/>
        <v>3.5592972194622471E-2</v>
      </c>
      <c r="E72" s="12">
        <f t="shared" si="1"/>
        <v>3.8753999732780792E-2</v>
      </c>
      <c r="F72" s="12">
        <f t="shared" si="1"/>
        <v>0.24593198646525838</v>
      </c>
      <c r="G72" s="12">
        <f t="shared" si="1"/>
        <v>0.62385312228373024</v>
      </c>
      <c r="H72" s="12">
        <f t="shared" si="1"/>
        <v>0.29181333221446448</v>
      </c>
      <c r="I72" s="12">
        <f t="shared" si="1"/>
        <v>7.0859806036951842E-2</v>
      </c>
      <c r="J72" s="12">
        <f t="shared" si="1"/>
        <v>7.0859806036951842E-2</v>
      </c>
      <c r="K72" s="12">
        <f t="shared" si="1"/>
        <v>1.0573860665720984</v>
      </c>
      <c r="L72" s="12">
        <f t="shared" si="1"/>
        <v>-2.239061792802757E-2</v>
      </c>
      <c r="M72" s="12">
        <f t="shared" si="1"/>
        <v>3.3318544030314208E-2</v>
      </c>
    </row>
    <row r="73" spans="2:13" x14ac:dyDescent="0.25">
      <c r="B73" s="10">
        <v>2019</v>
      </c>
      <c r="C73" s="12">
        <f t="shared" si="1"/>
        <v>1</v>
      </c>
      <c r="D73" s="12">
        <f t="shared" si="1"/>
        <v>2.6991426991454473E-2</v>
      </c>
      <c r="E73" s="12">
        <f t="shared" si="1"/>
        <v>3.7902141493119497E-2</v>
      </c>
      <c r="F73" s="12">
        <f t="shared" si="1"/>
        <v>0.25161485995477129</v>
      </c>
      <c r="G73" s="12">
        <f t="shared" si="1"/>
        <v>0.61051504564099124</v>
      </c>
      <c r="H73" s="12">
        <f t="shared" si="1"/>
        <v>0.28459257870776022</v>
      </c>
      <c r="I73" s="12">
        <f t="shared" si="1"/>
        <v>7.6348478835179021E-2</v>
      </c>
      <c r="J73" s="12">
        <f t="shared" si="1"/>
        <v>5.5766057350546787E-2</v>
      </c>
      <c r="K73" s="12">
        <f t="shared" si="1"/>
        <v>1.0272221605344773</v>
      </c>
      <c r="L73" s="12">
        <f t="shared" si="1"/>
        <v>-2.3073354302280457E-4</v>
      </c>
      <c r="M73" s="12">
        <f t="shared" si="1"/>
        <v>6.731867559221151E-2</v>
      </c>
    </row>
    <row r="74" spans="2:13" x14ac:dyDescent="0.25">
      <c r="B74" s="10">
        <v>2020</v>
      </c>
      <c r="C74" s="12">
        <f t="shared" si="1"/>
        <v>1</v>
      </c>
      <c r="D74" s="12">
        <f t="shared" si="1"/>
        <v>2.2057694249551472E-2</v>
      </c>
      <c r="E74" s="12">
        <f t="shared" si="1"/>
        <v>4.3813613221349731E-2</v>
      </c>
      <c r="F74" s="12">
        <f t="shared" si="1"/>
        <v>0.24550137357790644</v>
      </c>
      <c r="G74" s="12">
        <f t="shared" si="1"/>
        <v>0.58249634103891013</v>
      </c>
      <c r="H74" s="12">
        <f t="shared" si="1"/>
        <v>0.28551136090257495</v>
      </c>
      <c r="I74" s="12">
        <f t="shared" si="1"/>
        <v>4.7546542613761379E-2</v>
      </c>
      <c r="J74" s="12">
        <f t="shared" si="1"/>
        <v>6.0451284912172741E-2</v>
      </c>
      <c r="K74" s="12">
        <f t="shared" si="1"/>
        <v>0.97600552946741914</v>
      </c>
      <c r="L74" s="12">
        <f t="shared" si="1"/>
        <v>4.6051523253055372E-2</v>
      </c>
      <c r="M74" s="12">
        <f t="shared" si="1"/>
        <v>8.349757546915984E-2</v>
      </c>
    </row>
    <row r="75" spans="2:13" x14ac:dyDescent="0.25">
      <c r="B75" s="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x14ac:dyDescent="0.25">
      <c r="B76" t="s">
        <v>26</v>
      </c>
    </row>
    <row r="78" spans="2:13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t="s">
        <v>27</v>
      </c>
    </row>
    <row r="80" spans="2:13" x14ac:dyDescent="0.25">
      <c r="B80" t="s">
        <v>25</v>
      </c>
    </row>
    <row r="81" spans="2:13" ht="15.75" thickBo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2" t="s">
        <v>7</v>
      </c>
      <c r="H82" s="2" t="s">
        <v>8</v>
      </c>
      <c r="I82" s="2" t="s">
        <v>9</v>
      </c>
      <c r="J82" s="2" t="s">
        <v>10</v>
      </c>
      <c r="K82" s="2" t="s">
        <v>11</v>
      </c>
      <c r="L82" s="2" t="s">
        <v>12</v>
      </c>
      <c r="M82" s="2" t="s">
        <v>12</v>
      </c>
    </row>
    <row r="83" spans="2:13" x14ac:dyDescent="0.25">
      <c r="B83" s="3"/>
      <c r="C83" s="3"/>
      <c r="D83" s="3" t="s">
        <v>13</v>
      </c>
      <c r="E83" s="3" t="s">
        <v>14</v>
      </c>
      <c r="F83" s="3" t="s">
        <v>15</v>
      </c>
      <c r="G83" s="3" t="s">
        <v>16</v>
      </c>
      <c r="H83" s="3"/>
      <c r="I83" s="3" t="s">
        <v>17</v>
      </c>
      <c r="J83" s="3"/>
      <c r="K83" s="3" t="s">
        <v>18</v>
      </c>
      <c r="L83" s="3" t="s">
        <v>19</v>
      </c>
      <c r="M83" s="3" t="s">
        <v>20</v>
      </c>
    </row>
    <row r="84" spans="2:13" x14ac:dyDescent="0.25">
      <c r="B84" s="10">
        <v>2006</v>
      </c>
      <c r="C84" s="12">
        <v>1</v>
      </c>
      <c r="D84" s="12">
        <v>4.5947478321868539E-2</v>
      </c>
      <c r="E84" s="12"/>
      <c r="F84" s="12">
        <v>0.14351503514714734</v>
      </c>
      <c r="G84" s="12">
        <v>0.5595381267092383</v>
      </c>
      <c r="H84" s="12">
        <v>0.2658854578029114</v>
      </c>
      <c r="I84" s="12">
        <v>9.1360182701202761E-2</v>
      </c>
      <c r="J84" s="12">
        <v>0.13737540920348992</v>
      </c>
      <c r="K84" s="12">
        <v>1.0541591764168423</v>
      </c>
      <c r="L84" s="12">
        <v>-8.2116995333177366E-3</v>
      </c>
      <c r="M84" s="12">
        <v>4.3798326983775393E-2</v>
      </c>
    </row>
    <row r="85" spans="2:13" x14ac:dyDescent="0.25">
      <c r="B85" s="10">
        <v>2007</v>
      </c>
      <c r="C85" s="12">
        <v>1</v>
      </c>
      <c r="D85" s="12">
        <v>3.1154094551764676E-2</v>
      </c>
      <c r="E85" s="12"/>
      <c r="F85" s="12">
        <v>0.14238201658776531</v>
      </c>
      <c r="G85" s="12">
        <v>0.54622911367937188</v>
      </c>
      <c r="H85" s="12">
        <v>0.25264696426234151</v>
      </c>
      <c r="I85" s="12">
        <v>8.6144288119770193E-2</v>
      </c>
      <c r="J85" s="12">
        <v>0.10170488789033355</v>
      </c>
      <c r="K85" s="12">
        <v>0.9867252539518172</v>
      </c>
      <c r="L85" s="12">
        <v>3.8425246968697056E-2</v>
      </c>
      <c r="M85" s="12">
        <v>9.8073649927664069E-2</v>
      </c>
    </row>
    <row r="86" spans="2:13" x14ac:dyDescent="0.25">
      <c r="B86" s="10">
        <v>2008</v>
      </c>
      <c r="C86" s="12">
        <v>1</v>
      </c>
      <c r="D86" s="12">
        <v>4.1637466395791127E-2</v>
      </c>
      <c r="E86" s="12"/>
      <c r="F86" s="12">
        <v>0.13464178222873563</v>
      </c>
      <c r="G86" s="12">
        <v>0.51860913464909886</v>
      </c>
      <c r="H86" s="12">
        <v>0.25933220305104171</v>
      </c>
      <c r="I86" s="12">
        <v>8.0528433374883801E-2</v>
      </c>
      <c r="J86" s="12">
        <v>0.13467732443720698</v>
      </c>
      <c r="K86" s="12">
        <v>0.99314709551223124</v>
      </c>
      <c r="L86" s="12">
        <v>4.8490370883559876E-2</v>
      </c>
      <c r="M86" s="12">
        <v>9.6961261443852073E-2</v>
      </c>
    </row>
    <row r="87" spans="2:13" x14ac:dyDescent="0.25">
      <c r="B87" s="10">
        <v>2009</v>
      </c>
      <c r="C87" s="12">
        <v>1</v>
      </c>
      <c r="D87" s="12">
        <v>8.5126692395050649E-2</v>
      </c>
      <c r="E87" s="12"/>
      <c r="F87" s="12">
        <v>0.14526404633549345</v>
      </c>
      <c r="G87" s="12">
        <v>0.56259917448182029</v>
      </c>
      <c r="H87" s="12">
        <v>0.28202600381091519</v>
      </c>
      <c r="I87" s="12">
        <v>7.9976215783560511E-2</v>
      </c>
      <c r="J87" s="12">
        <v>0.16696680410056497</v>
      </c>
      <c r="K87" s="12">
        <v>1.0915681981768608</v>
      </c>
      <c r="L87" s="12">
        <v>-6.4415057818104048E-3</v>
      </c>
      <c r="M87" s="12">
        <v>1.9717852382332614E-3</v>
      </c>
    </row>
    <row r="88" spans="2:13" x14ac:dyDescent="0.25">
      <c r="B88" s="10">
        <v>2010</v>
      </c>
      <c r="C88" s="12">
        <v>1</v>
      </c>
      <c r="D88" s="12">
        <v>8.2244692217493046E-2</v>
      </c>
      <c r="E88" s="12"/>
      <c r="F88" s="12">
        <v>0.13858366675866166</v>
      </c>
      <c r="G88" s="12">
        <v>0.55646366579968332</v>
      </c>
      <c r="H88" s="12">
        <v>0.28497848852115459</v>
      </c>
      <c r="I88" s="12">
        <v>7.2950045376773687E-2</v>
      </c>
      <c r="J88" s="12">
        <v>0.16645520691594273</v>
      </c>
      <c r="K88" s="12">
        <v>1.0808474066135543</v>
      </c>
      <c r="L88" s="12">
        <v>3.0673448556782666E-3</v>
      </c>
      <c r="M88" s="12">
        <v>2.1412719574802903E-2</v>
      </c>
    </row>
    <row r="89" spans="2:13" x14ac:dyDescent="0.25">
      <c r="B89" s="10">
        <v>2011</v>
      </c>
      <c r="C89" s="12">
        <v>1</v>
      </c>
      <c r="D89" s="12">
        <v>5.5294169224583377E-2</v>
      </c>
      <c r="E89" s="12"/>
      <c r="F89" s="12">
        <v>0.14430513569459089</v>
      </c>
      <c r="G89" s="12">
        <v>0.5576544053583613</v>
      </c>
      <c r="H89" s="12">
        <v>0.27049433016703317</v>
      </c>
      <c r="I89" s="12">
        <v>8.1832070248965161E-2</v>
      </c>
      <c r="J89" s="12">
        <v>0.11888483129541554</v>
      </c>
      <c r="K89" s="12">
        <v>1.0288656370697753</v>
      </c>
      <c r="L89" s="12">
        <v>2.6428532154808209E-2</v>
      </c>
      <c r="M89" s="12">
        <v>7.2731294489656109E-2</v>
      </c>
    </row>
    <row r="90" spans="2:13" x14ac:dyDescent="0.25">
      <c r="B90" s="10">
        <v>2012</v>
      </c>
      <c r="C90" s="12">
        <v>1</v>
      </c>
      <c r="D90" s="12">
        <v>0.10769958971066691</v>
      </c>
      <c r="E90" s="12"/>
      <c r="F90" s="12">
        <v>0.15519786499565472</v>
      </c>
      <c r="G90" s="12">
        <v>0.5785508334901911</v>
      </c>
      <c r="H90" s="12">
        <v>0.28032171400631295</v>
      </c>
      <c r="I90" s="12">
        <v>9.0865411830558407E-2</v>
      </c>
      <c r="J90" s="12">
        <v>0.12678624230742785</v>
      </c>
      <c r="K90" s="12">
        <v>1.0765242016344903</v>
      </c>
      <c r="L90" s="12">
        <v>3.1175388076176827E-2</v>
      </c>
      <c r="M90" s="12">
        <v>2.2620737790878059E-2</v>
      </c>
    </row>
    <row r="91" spans="2:13" x14ac:dyDescent="0.25">
      <c r="B91" s="10">
        <v>2013</v>
      </c>
      <c r="C91" s="12">
        <v>1</v>
      </c>
      <c r="D91" s="12">
        <v>0.12465464959902833</v>
      </c>
      <c r="E91" s="12"/>
      <c r="F91" s="12">
        <v>0.16043365474904048</v>
      </c>
      <c r="G91" s="12">
        <v>0.57790299042268334</v>
      </c>
      <c r="H91" s="12">
        <v>0.30869421851888423</v>
      </c>
      <c r="I91" s="12">
        <v>9.1069973653999853E-2</v>
      </c>
      <c r="J91" s="12">
        <v>0.15010710338576316</v>
      </c>
      <c r="K91" s="12">
        <v>1.1277742859813307</v>
      </c>
      <c r="L91" s="12">
        <v>-3.1196363823023199E-3</v>
      </c>
      <c r="M91" s="12">
        <v>-1.0867250112761399E-2</v>
      </c>
    </row>
    <row r="92" spans="2:13" x14ac:dyDescent="0.25">
      <c r="B92" s="10">
        <v>2014</v>
      </c>
      <c r="C92" s="12">
        <v>1</v>
      </c>
      <c r="D92" s="12">
        <v>9.7766236285972197E-2</v>
      </c>
      <c r="E92" s="12">
        <v>3.5306180915624458E-2</v>
      </c>
      <c r="F92" s="12">
        <v>0.16777449163873684</v>
      </c>
      <c r="G92" s="12">
        <v>0.57377306690475904</v>
      </c>
      <c r="H92" s="12">
        <v>0.31168562107037717</v>
      </c>
      <c r="I92" s="12">
        <v>6.8790754251152123E-2</v>
      </c>
      <c r="J92" s="12">
        <v>0.14978269425307075</v>
      </c>
      <c r="K92" s="12">
        <v>1.104032136479359</v>
      </c>
      <c r="L92" s="12">
        <v>-6.2662008055366968E-3</v>
      </c>
      <c r="M92" s="12">
        <v>-1.3474775423618628E-2</v>
      </c>
    </row>
    <row r="93" spans="2:13" x14ac:dyDescent="0.25">
      <c r="B93" s="10">
        <v>2015</v>
      </c>
      <c r="C93" s="12">
        <v>1</v>
      </c>
      <c r="D93" s="12">
        <v>5.363429348378828E-2</v>
      </c>
      <c r="E93" s="12">
        <v>3.7038427500961819E-2</v>
      </c>
      <c r="F93" s="12">
        <v>0.18368469226193787</v>
      </c>
      <c r="G93" s="12">
        <v>0.60680992368780551</v>
      </c>
      <c r="H93" s="12">
        <v>0.30385991499058718</v>
      </c>
      <c r="I93" s="12">
        <v>7.7641671316083877E-2</v>
      </c>
      <c r="J93" s="12">
        <v>8.0535443728812731E-2</v>
      </c>
      <c r="K93" s="12">
        <v>1.0688469537232894</v>
      </c>
      <c r="L93" s="12">
        <v>-1.5212660239500908E-2</v>
      </c>
      <c r="M93" s="12">
        <v>8.3115245131679654E-3</v>
      </c>
    </row>
    <row r="94" spans="2:13" x14ac:dyDescent="0.25">
      <c r="B94" s="10">
        <v>2016</v>
      </c>
      <c r="C94" s="12">
        <v>1</v>
      </c>
      <c r="D94" s="12">
        <v>4.1340893871957267E-2</v>
      </c>
      <c r="E94" s="12">
        <v>3.5857834019177526E-2</v>
      </c>
      <c r="F94" s="12">
        <v>0.18980882474824959</v>
      </c>
      <c r="G94" s="12">
        <v>0.59989213264312402</v>
      </c>
      <c r="H94" s="12">
        <v>0.29147269789575847</v>
      </c>
      <c r="I94" s="12">
        <v>5.7172597618333543E-2</v>
      </c>
      <c r="J94" s="12">
        <v>7.494724869900507E-2</v>
      </c>
      <c r="K94" s="12">
        <v>1.0234846768562211</v>
      </c>
      <c r="L94" s="12">
        <v>2.0889194223719421E-2</v>
      </c>
      <c r="M94" s="12">
        <v>1.6798406432575453E-2</v>
      </c>
    </row>
    <row r="95" spans="2:13" x14ac:dyDescent="0.25">
      <c r="B95" s="10">
        <v>2017</v>
      </c>
      <c r="C95" s="12">
        <v>1</v>
      </c>
      <c r="D95" s="12">
        <v>4.0778718269336441E-2</v>
      </c>
      <c r="E95" s="12">
        <v>3.9305070266456646E-2</v>
      </c>
      <c r="F95" s="12">
        <v>0.21149325622821649</v>
      </c>
      <c r="G95" s="12">
        <v>0.61676216073459489</v>
      </c>
      <c r="H95" s="12">
        <v>0.28791388485627911</v>
      </c>
      <c r="I95" s="12">
        <v>5.3400161584174495E-2</v>
      </c>
      <c r="J95" s="12">
        <v>7.6781463325637317E-2</v>
      </c>
      <c r="K95" s="12">
        <v>1.0348576705006858</v>
      </c>
      <c r="L95" s="12">
        <v>-3.1115989268386181E-2</v>
      </c>
      <c r="M95" s="12">
        <v>-1.7421880722379494E-2</v>
      </c>
    </row>
    <row r="96" spans="2:13" x14ac:dyDescent="0.25">
      <c r="B96" s="10">
        <v>2018</v>
      </c>
      <c r="C96" s="12">
        <v>1</v>
      </c>
      <c r="D96" s="12">
        <v>3.6985923996075767E-2</v>
      </c>
      <c r="E96" s="12">
        <v>3.7901255541057541E-2</v>
      </c>
      <c r="F96" s="12">
        <v>0.21269937827251897</v>
      </c>
      <c r="G96" s="12">
        <v>0.62111060157107911</v>
      </c>
      <c r="H96" s="12">
        <v>0.28533495092963679</v>
      </c>
      <c r="I96" s="12">
        <v>5.7381876865906511E-2</v>
      </c>
      <c r="J96" s="12">
        <v>8.2694908682132445E-2</v>
      </c>
      <c r="K96" s="12">
        <v>1.0465223380487549</v>
      </c>
      <c r="L96" s="12">
        <v>-9.5364140526790313E-3</v>
      </c>
      <c r="M96" s="12">
        <v>2.5172496647144108E-2</v>
      </c>
    </row>
    <row r="97" spans="2:15" x14ac:dyDescent="0.25">
      <c r="B97" s="10">
        <v>2019</v>
      </c>
      <c r="C97" s="12">
        <v>1</v>
      </c>
      <c r="D97" s="12">
        <v>3.0603994122558421E-2</v>
      </c>
      <c r="E97" s="12">
        <v>3.9E-2</v>
      </c>
      <c r="F97" s="12">
        <v>0.222</v>
      </c>
      <c r="G97" s="12">
        <v>0.61699999999999999</v>
      </c>
      <c r="H97" s="12">
        <v>0.26800000000000002</v>
      </c>
      <c r="I97" s="12">
        <v>6.2E-2</v>
      </c>
      <c r="J97" s="12">
        <v>5.8999999999999997E-2</v>
      </c>
      <c r="K97" s="12">
        <v>1.006</v>
      </c>
      <c r="L97" s="12">
        <v>2.3E-2</v>
      </c>
      <c r="M97" s="12">
        <v>7.0999999999999994E-2</v>
      </c>
      <c r="O97" s="22"/>
    </row>
    <row r="98" spans="2:15" x14ac:dyDescent="0.25">
      <c r="B98" s="10">
        <v>2020</v>
      </c>
      <c r="C98" s="12">
        <v>1</v>
      </c>
      <c r="D98" s="12">
        <v>2.5000000000000001E-2</v>
      </c>
      <c r="E98" s="12">
        <v>4.3999999999999997E-2</v>
      </c>
      <c r="F98" s="12">
        <v>0.21099999999999999</v>
      </c>
      <c r="G98" s="12">
        <v>0.57499999999999996</v>
      </c>
      <c r="H98" s="12">
        <v>0.27200000000000002</v>
      </c>
      <c r="I98" s="12">
        <v>3.9E-2</v>
      </c>
      <c r="J98" s="12">
        <v>6.5000000000000002E-2</v>
      </c>
      <c r="K98" s="12">
        <v>0.95099999999999996</v>
      </c>
      <c r="L98" s="12">
        <v>7.3999999999999996E-2</v>
      </c>
      <c r="M98" s="12">
        <v>9.2999999999999999E-2</v>
      </c>
      <c r="O98" s="22"/>
    </row>
    <row r="99" spans="2:15" x14ac:dyDescent="0.25">
      <c r="B99" s="10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5" x14ac:dyDescent="0.25">
      <c r="B100" s="8" t="s">
        <v>48</v>
      </c>
      <c r="C100" s="15">
        <v>1</v>
      </c>
      <c r="D100" s="15">
        <f>SUM(D84:D98)/15</f>
        <v>5.9991259496395659E-2</v>
      </c>
      <c r="E100" s="15">
        <f>SUM(E92:E98)/7</f>
        <v>3.834410974903972E-2</v>
      </c>
      <c r="F100" s="15">
        <f t="shared" ref="F100:N100" si="2">SUM(F84:F98)/15</f>
        <v>0.17085225637644993</v>
      </c>
      <c r="G100" s="15">
        <f t="shared" si="2"/>
        <v>0.57785968867545401</v>
      </c>
      <c r="H100" s="15">
        <f t="shared" si="2"/>
        <v>0.28164309665888226</v>
      </c>
      <c r="I100" s="15">
        <f t="shared" si="2"/>
        <v>7.2674245515024341E-2</v>
      </c>
      <c r="J100" s="15">
        <f t="shared" si="2"/>
        <v>0.11277997121498687</v>
      </c>
      <c r="K100" s="15">
        <f t="shared" si="2"/>
        <v>1.0449570020643475</v>
      </c>
      <c r="L100" s="15">
        <f t="shared" si="2"/>
        <v>1.2371464739940425E-2</v>
      </c>
      <c r="M100" s="15">
        <f t="shared" si="2"/>
        <v>3.5339219785532658E-2</v>
      </c>
    </row>
    <row r="101" spans="2:15" x14ac:dyDescent="0.25">
      <c r="B101" t="s">
        <v>28</v>
      </c>
    </row>
    <row r="102" spans="2:15" x14ac:dyDescent="0.25">
      <c r="B102" s="16" t="s">
        <v>29</v>
      </c>
      <c r="C102" t="s">
        <v>30</v>
      </c>
    </row>
    <row r="103" spans="2:15" x14ac:dyDescent="0.25">
      <c r="B103" t="s">
        <v>31</v>
      </c>
    </row>
    <row r="104" spans="2:15" x14ac:dyDescent="0.25">
      <c r="B104" t="s">
        <v>32</v>
      </c>
    </row>
    <row r="105" spans="2:15" x14ac:dyDescent="0.25">
      <c r="B105" s="16" t="s">
        <v>33</v>
      </c>
    </row>
    <row r="106" spans="2:15" x14ac:dyDescent="0.25">
      <c r="B106" t="s">
        <v>34</v>
      </c>
      <c r="G106" t="s">
        <v>49</v>
      </c>
    </row>
    <row r="107" spans="2:15" x14ac:dyDescent="0.25">
      <c r="C107" s="17">
        <v>27</v>
      </c>
      <c r="E107" t="s">
        <v>35</v>
      </c>
    </row>
    <row r="108" spans="2:15" ht="15.75" x14ac:dyDescent="0.25">
      <c r="C108" s="18" t="s">
        <v>36</v>
      </c>
      <c r="E108" t="s">
        <v>37</v>
      </c>
      <c r="J108" t="s">
        <v>35</v>
      </c>
    </row>
    <row r="109" spans="2:15" ht="16.5" thickBot="1" x14ac:dyDescent="0.3">
      <c r="B109" s="19" t="s">
        <v>38</v>
      </c>
      <c r="C109" s="20" t="s">
        <v>39</v>
      </c>
      <c r="E109" t="s">
        <v>40</v>
      </c>
      <c r="J109" t="s">
        <v>50</v>
      </c>
    </row>
    <row r="110" spans="2:15" ht="15.75" x14ac:dyDescent="0.25">
      <c r="B110" s="19"/>
      <c r="C110" s="17">
        <v>27</v>
      </c>
      <c r="E110" t="s">
        <v>41</v>
      </c>
      <c r="H110" s="17">
        <v>15</v>
      </c>
      <c r="J110" t="s">
        <v>55</v>
      </c>
    </row>
    <row r="111" spans="2:15" ht="15.75" x14ac:dyDescent="0.25">
      <c r="B111" s="19"/>
      <c r="C111" s="18" t="s">
        <v>42</v>
      </c>
      <c r="E111" t="s">
        <v>43</v>
      </c>
      <c r="H111" s="18" t="s">
        <v>51</v>
      </c>
      <c r="J111" t="s">
        <v>52</v>
      </c>
    </row>
    <row r="112" spans="2:15" ht="16.5" thickBot="1" x14ac:dyDescent="0.3">
      <c r="B112" s="19"/>
      <c r="C112" s="17" t="s">
        <v>44</v>
      </c>
      <c r="G112" t="s">
        <v>53</v>
      </c>
      <c r="H112" s="20" t="s">
        <v>54</v>
      </c>
    </row>
    <row r="113" spans="2:8" ht="15.75" x14ac:dyDescent="0.25">
      <c r="B113" s="19"/>
      <c r="H113" s="19">
        <v>15</v>
      </c>
    </row>
    <row r="114" spans="2:8" x14ac:dyDescent="0.25">
      <c r="B114" s="21" t="s">
        <v>45</v>
      </c>
    </row>
    <row r="115" spans="2:8" x14ac:dyDescent="0.25">
      <c r="B115" t="s">
        <v>34</v>
      </c>
    </row>
    <row r="116" spans="2:8" ht="15.75" x14ac:dyDescent="0.25">
      <c r="B116" s="19"/>
      <c r="C116" s="17">
        <v>27</v>
      </c>
    </row>
    <row r="117" spans="2:8" ht="15.75" x14ac:dyDescent="0.25">
      <c r="B117" s="19"/>
      <c r="C117" s="18" t="s">
        <v>46</v>
      </c>
    </row>
    <row r="118" spans="2:8" ht="16.5" thickBot="1" x14ac:dyDescent="0.3">
      <c r="B118" s="19" t="s">
        <v>38</v>
      </c>
      <c r="C118" s="20" t="s">
        <v>39</v>
      </c>
    </row>
    <row r="119" spans="2:8" ht="15.75" x14ac:dyDescent="0.25">
      <c r="C119" s="19">
        <v>27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Santos</dc:creator>
  <cp:lastModifiedBy>Darcy Santos</cp:lastModifiedBy>
  <dcterms:created xsi:type="dcterms:W3CDTF">2020-08-14T18:35:02Z</dcterms:created>
  <dcterms:modified xsi:type="dcterms:W3CDTF">2021-03-09T19:51:52Z</dcterms:modified>
</cp:coreProperties>
</file>